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G18" i="1"/>
  <c r="F18" i="1"/>
  <c r="G15" i="1"/>
  <c r="F15" i="1"/>
  <c r="G6" i="1"/>
  <c r="J24" i="1" l="1"/>
  <c r="I24" i="1"/>
  <c r="H24" i="1"/>
  <c r="J23" i="1"/>
  <c r="I23" i="1"/>
  <c r="H23" i="1"/>
  <c r="J22" i="1"/>
  <c r="I22" i="1"/>
  <c r="H22" i="1"/>
  <c r="J19" i="1"/>
  <c r="I19" i="1"/>
  <c r="H19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<sst xmlns="http://schemas.openxmlformats.org/spreadsheetml/2006/main" count="65" uniqueCount="52">
  <si>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</si>
  <si>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</si>
  <si>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</si>
  <si>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</si>
  <si>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</si>
  <si>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</si>
  <si>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</si>
  <si>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</si>
  <si>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</si>
  <si>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</si>
  <si>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</si>
  <si>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</si>
  <si>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</si>
  <si>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</si>
  <si>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</si>
  <si>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</si>
  <si>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</si>
  <si>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</si>
  <si>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</si>
  <si>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</si>
  <si>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</si>
  <si>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</si>
  <si>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</si>
  <si>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</si>
  <si>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</si>
  <si>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</si>
  <si>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</si>
  <si>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</si>
  <si>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</si>
  <si>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</si>
  <si>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</si>
  <si>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</si>
  <si>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</si>
  <si>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</si>
  <si>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</si>
  <si>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</si>
  <si>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</si>
  <si>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</si>
  <si>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</si>
  <si>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</si>
  <si>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</si>
  <si>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</si>
  <si>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</si>
  <si>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</si>
  <si>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</si>
  <si>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Йогурт фруктовый (в индивидуальной промышленной упаковке, производитель ООО "Исинга")</t>
  </si>
  <si>
    <t>1/150</t>
  </si>
  <si>
    <t>Кисель из свежих ягод</t>
  </si>
  <si>
    <t>Фрукты свежие (яблоки)</t>
  </si>
  <si>
    <t>кисло-мол.продукт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</si>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</sst>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51</v>
      </c>
      <c r="C1" s="28"/>
      <c r="D1" s="29"/>
      <c r="E1" t="s">
        <v>11</v>
      </c>
      <c r="F1" s="1"/>
      <c r="I1" t="s">
        <v>12</v>
      </c>
      <c r="J1" s="3">
        <v>44470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17.86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14.78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1" t="s">
        <v>37</v>
      </c>
      <c r="E13" s="12" t="s">
        <v>30</v>
      </c>
      <c r="F13" s="13">
        <v>9.42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11" t="s">
        <v>43</v>
      </c>
      <c r="E14" s="12" t="s">
        <v>28</v>
      </c>
      <c r="F14" s="13">
        <v>16.02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1" t="s">
        <v>44</v>
      </c>
      <c r="E15" s="23" t="s">
        <v>46</v>
      </c>
      <c r="F15" s="13">
        <f>43.51/180*150</f>
        <v>36.258333333333333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1" t="s">
        <v>29</v>
      </c>
      <c r="E16" s="12" t="s">
        <v>42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0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ht="42" x14ac:dyDescent="0.3">
      <c r="A19" s="9"/>
      <c r="B19" s="26" t="s">
        <v>49</v>
      </c>
      <c r="C19" s="22">
        <v>464</v>
      </c>
      <c r="D19" s="21" t="s">
        <v>45</v>
      </c>
      <c r="E19" s="24" t="s">
        <v>28</v>
      </c>
      <c r="F19" s="25">
        <v>42</v>
      </c>
      <c r="G19" s="25">
        <v>136</v>
      </c>
      <c r="H19" s="16">
        <f>4.5/180*200</f>
        <v>5</v>
      </c>
      <c r="I19" s="16">
        <f>3.06/180*200</f>
        <v>3.4000000000000004</v>
      </c>
      <c r="J19" s="16">
        <f>6.3/180*200</f>
        <v>6.9999999999999991</v>
      </c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9"/>
      <c r="B21" s="2"/>
      <c r="C21" s="4"/>
      <c r="D21" s="1"/>
      <c r="E21" s="1"/>
      <c r="F21" s="16"/>
      <c r="G21" s="16"/>
      <c r="H21" s="16"/>
      <c r="I21" s="16"/>
      <c r="J21" s="16"/>
      <c r="L21" s="19"/>
    </row>
    <row r="22" spans="1:12" x14ac:dyDescent="0.3">
      <c r="A22" s="8"/>
      <c r="B22" s="2" t="s">
        <v>22</v>
      </c>
      <c r="C22" s="4">
        <v>566</v>
      </c>
      <c r="D22" s="11" t="s">
        <v>38</v>
      </c>
      <c r="E22" s="12" t="s">
        <v>30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9"/>
    </row>
    <row r="23" spans="1:12" x14ac:dyDescent="0.3">
      <c r="A23" s="9" t="s">
        <v>19</v>
      </c>
      <c r="B23" s="2" t="s">
        <v>50</v>
      </c>
      <c r="C23" s="4">
        <v>418</v>
      </c>
      <c r="D23" s="11" t="s">
        <v>47</v>
      </c>
      <c r="E23" s="12" t="s">
        <v>28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9"/>
    </row>
    <row r="24" spans="1:12" x14ac:dyDescent="0.3">
      <c r="A24" s="9"/>
      <c r="B24" s="2" t="s">
        <v>32</v>
      </c>
      <c r="C24" s="4">
        <v>112</v>
      </c>
      <c r="D24" s="10" t="s">
        <v>48</v>
      </c>
      <c r="E24" s="12" t="s">
        <v>28</v>
      </c>
      <c r="F24" s="13">
        <f>35.1/180*200</f>
        <v>39</v>
      </c>
      <c r="G24" s="13">
        <f>84.6/180*200</f>
        <v>94</v>
      </c>
      <c r="H24" s="16">
        <f>0.72/180*200</f>
        <v>0.8</v>
      </c>
      <c r="I24" s="16">
        <f>0.72/180*200</f>
        <v>0.8</v>
      </c>
      <c r="J24" s="16">
        <f>17.64/180*200</f>
        <v>19.600000000000001</v>
      </c>
      <c r="L24" s="19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2021-10-08T22:18:39Z</dcterms:modified>
</cp:coreProperties>
</file>